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ijanicko\Desktop\VZ\Nadlimit\VZ18_2024_eIDAS\K vyhlášení\"/>
    </mc:Choice>
  </mc:AlternateContent>
  <xr:revisionPtr revIDLastSave="0" documentId="13_ncr:1_{8AEA8503-1528-4B22-89BE-33B65A7A2A8B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Tabulka pro výpočet cen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H17" i="1" s="1"/>
  <c r="E36" i="1" l="1"/>
  <c r="E35" i="1"/>
  <c r="F6" i="1" l="1"/>
  <c r="H6" i="1" s="1"/>
  <c r="F7" i="1"/>
  <c r="H7" i="1" s="1"/>
  <c r="H8" i="1" l="1"/>
  <c r="H10" i="1"/>
  <c r="F18" i="1"/>
  <c r="H18" i="1" s="1"/>
  <c r="H11" i="1" l="1"/>
  <c r="F45" i="1"/>
  <c r="H45" i="1" s="1"/>
  <c r="H46" i="1" s="1"/>
  <c r="H48" i="1" s="1"/>
  <c r="H49" i="1" s="1"/>
  <c r="F25" i="1"/>
  <c r="H25" i="1" s="1"/>
  <c r="F24" i="1"/>
  <c r="H24" i="1" s="1"/>
  <c r="F23" i="1"/>
  <c r="H23" i="1" s="1"/>
  <c r="F22" i="1"/>
  <c r="H22" i="1" s="1"/>
  <c r="F20" i="1"/>
  <c r="H20" i="1" s="1"/>
  <c r="F19" i="1"/>
  <c r="H19" i="1" s="1"/>
  <c r="E37" i="1" l="1"/>
  <c r="E39" i="1" s="1"/>
  <c r="E40" i="1" s="1"/>
  <c r="H26" i="1"/>
  <c r="H54" i="1" l="1"/>
  <c r="H28" i="1"/>
  <c r="H29" i="1" s="1"/>
  <c r="H56" i="1" l="1"/>
  <c r="H57" i="1" s="1"/>
</calcChain>
</file>

<file path=xl/sharedStrings.xml><?xml version="1.0" encoding="utf-8"?>
<sst xmlns="http://schemas.openxmlformats.org/spreadsheetml/2006/main" count="102" uniqueCount="60">
  <si>
    <t>Popis</t>
  </si>
  <si>
    <t>Centrální Infrastruktura</t>
  </si>
  <si>
    <t>Cena pořízení všech centrálních komponent potřebných pro provoz služby.</t>
  </si>
  <si>
    <t>Elektronická pečeť</t>
  </si>
  <si>
    <t>Elektronické časové razítko</t>
  </si>
  <si>
    <t>Cena celkem v Kč bez DPH</t>
  </si>
  <si>
    <t>Sazba DPH v %</t>
  </si>
  <si>
    <t>Výše DPH v Kč</t>
  </si>
  <si>
    <t>Cena celkem v Kč včetně DPH</t>
  </si>
  <si>
    <t>Školení administrátorů</t>
  </si>
  <si>
    <t>Kvalifikované ověření elektronického dokumentu</t>
  </si>
  <si>
    <t>Kvalifikované uchovávání platnosti a ověřitelnosti elektronických podpisů</t>
  </si>
  <si>
    <t xml:space="preserve">Čerpání </t>
  </si>
  <si>
    <t>Příloha č. 4 - Tabulka pro výpočet nabídkové ceny</t>
  </si>
  <si>
    <t>Implemenetační činnosti</t>
  </si>
  <si>
    <t>Veškeré činnosti související se zavedením poptávaných služeb</t>
  </si>
  <si>
    <t>Cena celkem 
na dobu 4 let
[Kč bez DPH]</t>
  </si>
  <si>
    <t>Cena za jednotku
[Kč bez DPH]</t>
  </si>
  <si>
    <t>Dodavatel vyplní žlutě vyznačené buňky !</t>
  </si>
  <si>
    <t>Počet období
[let]</t>
  </si>
  <si>
    <t>Nástroj pro správu certifikátů a uživatelů</t>
  </si>
  <si>
    <t>Cena za rok
[Kč bez DPH]</t>
  </si>
  <si>
    <t>Služby, které budou objednávané na základě potřeb Českého rozhlasu</t>
  </si>
  <si>
    <t>Celková nabídková cena</t>
  </si>
  <si>
    <t>Cena celkem
 [Kč bez DPH]</t>
  </si>
  <si>
    <t>Celková výše DPH v Kč</t>
  </si>
  <si>
    <t xml:space="preserve">Cena celkem za 
jeden rok
[Kč bez DPH] </t>
  </si>
  <si>
    <t>Cena za podporu na dobu 1 rok</t>
  </si>
  <si>
    <t>Položka - Nabídková cena zaimplementační služby podle kapitoly 3, 4 a 5 přílohy č. 5 - Technické specifikace</t>
  </si>
  <si>
    <t xml:space="preserve">Cena celkem
[Kč bez DPH] </t>
  </si>
  <si>
    <t>Certifikáty pro službu pečetění na dobu 1 roku</t>
  </si>
  <si>
    <t>Položka - Nabídková cena za poskytnutí služeb podle kapitoly 3, 4 
a 5 přílohy č. 5 - Technické specifikace</t>
  </si>
  <si>
    <t>Uživatelská infrastruktura</t>
  </si>
  <si>
    <t>Počet čerpání
 za jeden rok</t>
  </si>
  <si>
    <t>Cena celkem bez DPH</t>
  </si>
  <si>
    <t>Položka - Nabídková cena na požadavky drobných úprav a rozvoje podle kapitoly 6 přílohy č. 5 Technické specifikace</t>
  </si>
  <si>
    <t>Certifikáty pro službu podepisování na dobu 1 roku</t>
  </si>
  <si>
    <t>Odhad pracnosti
 za rok 
[MD]</t>
  </si>
  <si>
    <t>Cena za vydání nebo obnovu certifikátů pečetě</t>
  </si>
  <si>
    <r>
      <t>Cena za vydání nebo obnovu certifikátů</t>
    </r>
    <r>
      <rPr>
        <b/>
        <sz val="10"/>
        <color theme="1"/>
        <rFont val="Arial"/>
        <family val="2"/>
        <charset val="238"/>
      </rPr>
      <t xml:space="preserve"> </t>
    </r>
    <r>
      <rPr>
        <b/>
        <sz val="14"/>
        <color theme="1"/>
        <rFont val="Arial"/>
        <family val="2"/>
        <charset val="238"/>
      </rPr>
      <t>**</t>
    </r>
  </si>
  <si>
    <r>
      <t xml:space="preserve">Zprovoznění služby </t>
    </r>
    <r>
      <rPr>
        <b/>
        <sz val="14"/>
        <color theme="1"/>
        <rFont val="Arial"/>
        <family val="2"/>
        <charset val="238"/>
      </rPr>
      <t>*</t>
    </r>
  </si>
  <si>
    <r>
      <rPr>
        <b/>
        <sz val="14"/>
        <color theme="1"/>
        <rFont val="Arial"/>
        <family val="2"/>
        <charset val="238"/>
      </rPr>
      <t>**</t>
    </r>
    <r>
      <rPr>
        <b/>
        <sz val="10"/>
        <color theme="1"/>
        <rFont val="Arial"/>
        <family val="2"/>
        <charset val="238"/>
      </rPr>
      <t xml:space="preserve"> Platba za službu bude hrazena na základě skutečného počtu čerpání. Jedná se o kvalifikovaný odhad.</t>
    </r>
  </si>
  <si>
    <t>Cena pořízení všech uživatelských programů potřebných pro individuální podepisování a využívání služeb (například vzdáleného podepisování, pečetění, administrace a správa certifikátů).</t>
  </si>
  <si>
    <t>Frekvence fakturace</t>
  </si>
  <si>
    <t>1x za rok</t>
  </si>
  <si>
    <t>Cena za MD
[Kč bez DPH]</t>
  </si>
  <si>
    <t>1x za čtvrtletí</t>
  </si>
  <si>
    <t>Cena za uživatele
[Kč bez DPH]</t>
  </si>
  <si>
    <t>Počet uživatelů</t>
  </si>
  <si>
    <t>Cena celkem
[Kč bez DPH]</t>
  </si>
  <si>
    <r>
      <rPr>
        <b/>
        <sz val="14"/>
        <color theme="1"/>
        <rFont val="Arial"/>
        <family val="2"/>
        <charset val="238"/>
      </rPr>
      <t>*</t>
    </r>
    <r>
      <rPr>
        <b/>
        <sz val="10"/>
        <color theme="1"/>
        <rFont val="Arial"/>
        <family val="2"/>
        <charset val="238"/>
      </rPr>
      <t xml:space="preserve"> Platba za službu bude hrazena na základě skutečného počtu čerpání. 
V rámci zavedení služby zadavatel počítá s přibližně 90 uživateli s postupným rozšiřováním dle skutečných požadavků Českého rozhlasu. Předpokládaný odhad počtu uživatelů na období 4 let je stanoven na 300.</t>
    </r>
  </si>
  <si>
    <t>Implementační činnosti v rámci prvotního zavedení služeb</t>
  </si>
  <si>
    <t>Drobné požadavky a rozvoj</t>
  </si>
  <si>
    <t>Cena za implementační činnosti
[Kč bez DPH]</t>
  </si>
  <si>
    <r>
      <t xml:space="preserve">Podpora, pokud není součástí zprovoznění služby </t>
    </r>
    <r>
      <rPr>
        <sz val="16"/>
        <color theme="1"/>
        <rFont val="Arial"/>
        <family val="2"/>
        <charset val="238"/>
      </rPr>
      <t>*</t>
    </r>
  </si>
  <si>
    <t>Cena za 1 rok poskytování služby</t>
  </si>
  <si>
    <t>Podpora, pokud není zahrnuta v ceně nástroje</t>
  </si>
  <si>
    <t>Cena za jednotku</t>
  </si>
  <si>
    <t>Cena školení pro administrátory.</t>
  </si>
  <si>
    <t>Jednorázově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</si>
</sst>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[$Kč-405];\-#,##0.00\ [$Kč-405]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</font>
    <font>
      <sz val="16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medium">
        <color indexed="64"/>
      </bottom>
      <diagonal/>
    </border>
    <border>
      <left/>
      <right style="thin">
        <color theme="0"/>
      </right>
      <top style="thick">
        <color theme="0"/>
      </top>
      <bottom style="medium">
        <color indexed="64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center"/>
    </xf>
    <xf numFmtId="0" fontId="5" fillId="5" borderId="0" xfId="0" applyFont="1" applyFill="1" applyBorder="1" applyAlignment="1">
      <alignment horizontal="center" vertical="center"/>
    </xf>
    <xf numFmtId="164" fontId="2" fillId="5" borderId="0" xfId="0" applyNumberFormat="1" applyFont="1" applyFill="1" applyBorder="1" applyAlignment="1" applyProtection="1">
      <alignment horizontal="right" vertical="center"/>
      <protection locked="0"/>
    </xf>
    <xf numFmtId="164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164" fontId="1" fillId="4" borderId="10" xfId="2" applyNumberFormat="1" applyFont="1" applyFill="1" applyBorder="1"/>
    <xf numFmtId="164" fontId="2" fillId="4" borderId="2" xfId="2" applyNumberFormat="1" applyFont="1" applyFill="1" applyBorder="1"/>
    <xf numFmtId="164" fontId="6" fillId="3" borderId="4" xfId="2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/>
    <xf numFmtId="165" fontId="2" fillId="0" borderId="0" xfId="0" applyNumberFormat="1" applyFont="1" applyBorder="1" applyAlignment="1">
      <alignment vertical="center"/>
    </xf>
    <xf numFmtId="164" fontId="2" fillId="0" borderId="0" xfId="2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165" fontId="2" fillId="5" borderId="0" xfId="0" applyNumberFormat="1" applyFont="1" applyFill="1" applyBorder="1" applyAlignment="1">
      <alignment vertical="center"/>
    </xf>
    <xf numFmtId="9" fontId="8" fillId="5" borderId="0" xfId="0" applyNumberFormat="1" applyFont="1" applyFill="1" applyBorder="1" applyAlignment="1" applyProtection="1">
      <alignment vertical="center"/>
    </xf>
    <xf numFmtId="164" fontId="1" fillId="0" borderId="0" xfId="0" applyNumberFormat="1" applyFont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164" fontId="8" fillId="0" borderId="0" xfId="0" applyNumberFormat="1" applyFont="1" applyBorder="1" applyAlignment="1">
      <alignment wrapText="1"/>
    </xf>
    <xf numFmtId="164" fontId="2" fillId="0" borderId="0" xfId="0" applyNumberFormat="1" applyFont="1" applyAlignment="1">
      <alignment vertical="center" wrapText="1"/>
    </xf>
    <xf numFmtId="9" fontId="2" fillId="5" borderId="2" xfId="0" applyNumberFormat="1" applyFont="1" applyFill="1" applyBorder="1"/>
    <xf numFmtId="0" fontId="5" fillId="5" borderId="0" xfId="0" applyFont="1" applyFill="1" applyBorder="1" applyAlignment="1">
      <alignment horizontal="left" vertical="center"/>
    </xf>
    <xf numFmtId="0" fontId="2" fillId="5" borderId="0" xfId="0" applyFont="1" applyFill="1"/>
    <xf numFmtId="0" fontId="2" fillId="0" borderId="0" xfId="0" applyNumberFormat="1" applyFont="1" applyFill="1" applyBorder="1" applyAlignment="1">
      <alignment horizontal="left" vertical="center" wrapText="1"/>
    </xf>
    <xf numFmtId="0" fontId="2" fillId="2" borderId="0" xfId="0" applyNumberFormat="1" applyFont="1" applyFill="1" applyBorder="1"/>
    <xf numFmtId="0" fontId="2" fillId="0" borderId="0" xfId="0" applyNumberFormat="1" applyFont="1" applyBorder="1"/>
    <xf numFmtId="0" fontId="2" fillId="0" borderId="0" xfId="2" applyNumberFormat="1" applyFont="1" applyBorder="1"/>
    <xf numFmtId="0" fontId="2" fillId="2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64" fontId="2" fillId="5" borderId="0" xfId="0" applyNumberFormat="1" applyFont="1" applyFill="1" applyAlignment="1">
      <alignment vertical="center" wrapText="1"/>
    </xf>
    <xf numFmtId="0" fontId="8" fillId="0" borderId="0" xfId="0" applyFont="1" applyBorder="1"/>
    <xf numFmtId="164" fontId="8" fillId="0" borderId="0" xfId="0" applyNumberFormat="1" applyFont="1" applyBorder="1"/>
    <xf numFmtId="0" fontId="9" fillId="2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center" wrapText="1"/>
    </xf>
    <xf numFmtId="0" fontId="1" fillId="4" borderId="12" xfId="0" applyFont="1" applyFill="1" applyBorder="1" applyAlignment="1"/>
    <xf numFmtId="0" fontId="1" fillId="4" borderId="13" xfId="0" applyFont="1" applyFill="1" applyBorder="1" applyAlignment="1"/>
    <xf numFmtId="0" fontId="2" fillId="3" borderId="5" xfId="0" applyFont="1" applyFill="1" applyBorder="1" applyAlignment="1"/>
    <xf numFmtId="0" fontId="2" fillId="3" borderId="6" xfId="0" applyFont="1" applyFill="1" applyBorder="1" applyAlignment="1"/>
    <xf numFmtId="0" fontId="2" fillId="4" borderId="7" xfId="0" applyFont="1" applyFill="1" applyBorder="1" applyAlignment="1"/>
    <xf numFmtId="0" fontId="2" fillId="4" borderId="1" xfId="0" applyFont="1" applyFill="1" applyBorder="1" applyAlignment="1"/>
    <xf numFmtId="0" fontId="1" fillId="3" borderId="8" xfId="0" applyFont="1" applyFill="1" applyBorder="1" applyAlignment="1"/>
    <xf numFmtId="0" fontId="1" fillId="3" borderId="3" xfId="0" applyFont="1" applyFill="1" applyBorder="1" applyAlignment="1"/>
    <xf numFmtId="0" fontId="10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left" vertical="top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</cellXfs>
  <cellStyles count="4">
    <cellStyle name="Měna" xfId="2" builtinId="4"/>
    <cellStyle name="Měna 2" xfId="1" xr:uid="{00000000-0005-0000-0000-000001000000}"/>
    <cellStyle name="Měna 2 2" xfId="3" xr:uid="{00000000-0005-0000-0000-000002000000}"/>
    <cellStyle name="Normální" xfId="0" builtinId="0"/>
  </cellStyles>
  <dxfs count="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#,##0.00\ [$Kč-405];\-#,##0.00\ [$Kč-405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border diagonalUp="0" diagonalDown="0" outline="0">
        <left/>
        <right/>
        <top/>
        <bottom/>
      </border>
    </dxf>
    <dxf>
      <numFmt numFmtId="164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\ &quot;Kč&quot;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ulka4" displayName="Tabulka4" ref="A4:H8" totalsRowCount="1" headerRowDxfId="60">
  <tableColumns count="8">
    <tableColumn id="1" xr3:uid="{00000000-0010-0000-0000-000001000000}" name="Položka - Nabídková cena za poskytnutí služeb podle kapitoly 3, 4 _x000a_a 5 přílohy č. 5 - Technické specifikace" totalsRowLabel="Cena celkem bez DPH" totalsRowDxfId="59"/>
    <tableColumn id="2" xr3:uid="{00000000-0010-0000-0000-000002000000}" name="Popis" totalsRowDxfId="58"/>
    <tableColumn id="6" xr3:uid="{00000000-0010-0000-0000-000006000000}" name="Frekvence fakturace" totalsRowDxfId="57"/>
    <tableColumn id="4" xr3:uid="{00000000-0010-0000-0000-000004000000}" name="Cena za uživatele_x000a_[Kč bez DPH]" dataDxfId="56" totalsRowDxfId="55"/>
    <tableColumn id="8" xr3:uid="{00000000-0010-0000-0000-000008000000}" name="Počet uživatelů" dataDxfId="54" totalsRowDxfId="53"/>
    <tableColumn id="9" xr3:uid="{00000000-0010-0000-0000-000009000000}" name="Cena celkem_x000a_[Kč bez DPH]" dataDxfId="52" totalsRowDxfId="51">
      <calculatedColumnFormula>D5*E5</calculatedColumnFormula>
    </tableColumn>
    <tableColumn id="7" xr3:uid="{00000000-0010-0000-0000-000007000000}" name="Počet období_x000a_[let]" totalsRowDxfId="50"/>
    <tableColumn id="5" xr3:uid="{00000000-0010-0000-0000-000005000000}" name="Cena celkem _x000a_na dobu 4 let_x000a_[Kč bez DPH]" totalsRowFunction="sum" dataDxfId="49" totalsRowDxfId="48">
      <calculatedColumnFormula>F5*G5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Tabulka6" displayName="Tabulka6" ref="A15:H26" totalsRowCount="1" headerRowDxfId="47" dataDxfId="46">
  <tableColumns count="8">
    <tableColumn id="1" xr3:uid="{00000000-0010-0000-0100-000001000000}" name="Položka - Nabídková cena za poskytnutí služeb podle kapitoly 3, 4 _x000a_a 5 přílohy č. 5 - Technické specifikace" totalsRowLabel="Cena celkem bez DPH" dataDxfId="45" totalsRowDxfId="44"/>
    <tableColumn id="2" xr3:uid="{00000000-0010-0000-0100-000002000000}" name="Popis" dataDxfId="43" totalsRowDxfId="42"/>
    <tableColumn id="8" xr3:uid="{00000000-0010-0000-0100-000008000000}" name="Frekvence fakturace" dataDxfId="41" totalsRowDxfId="40"/>
    <tableColumn id="3" xr3:uid="{00000000-0010-0000-0100-000003000000}" name="Počet čerpání_x000a_ za jeden rok" dataDxfId="39" totalsRowDxfId="38"/>
    <tableColumn id="4" xr3:uid="{00000000-0010-0000-0100-000004000000}" name="Cena za jednotku_x000a_[Kč bez DPH]" dataDxfId="37" totalsRowDxfId="36"/>
    <tableColumn id="5" xr3:uid="{00000000-0010-0000-0100-000005000000}" name="Cena celkem za _x000a_jeden rok_x000a_[Kč bez DPH] " dataDxfId="35" totalsRowDxfId="34"/>
    <tableColumn id="6" xr3:uid="{00000000-0010-0000-0100-000006000000}" name="Počet období_x000a_[let]" dataDxfId="33" totalsRowDxfId="32"/>
    <tableColumn id="7" xr3:uid="{00000000-0010-0000-0100-000007000000}" name="Cena celkem _x000a_na dobu 4 let_x000a_[Kč bez DPH]" totalsRowFunction="sum" dataDxfId="31" totalsRowDxfId="30" dataCellStyle="Měn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2000000}" name="Tabulka7" displayName="Tabulka7" ref="A33:E37" totalsRowCount="1" headerRowDxfId="29" dataDxfId="28">
  <tableColumns count="5">
    <tableColumn id="1" xr3:uid="{00000000-0010-0000-0200-000001000000}" name="Položka - Nabídková cena zaimplementační služby podle kapitoly 3, 4 a 5 přílohy č. 5 - Technické specifikace" totalsRowLabel="Cena celkem v Kč bez DPH" dataDxfId="9" totalsRowDxfId="8"/>
    <tableColumn id="2" xr3:uid="{00000000-0010-0000-0200-000002000000}" name="Popis" dataDxfId="7" totalsRowDxfId="6"/>
    <tableColumn id="6" xr3:uid="{00000000-0010-0000-0200-000006000000}" name="Frekvence fakturace" dataDxfId="5" totalsRowDxfId="4"/>
    <tableColumn id="4" xr3:uid="{00000000-0010-0000-0200-000004000000}" name="Cena za implementační činnosti_x000a_[Kč bez DPH]" dataDxfId="3" totalsRowDxfId="2"/>
    <tableColumn id="5" xr3:uid="{00000000-0010-0000-0200-000005000000}" name="Cena celkem_x000a_[Kč bez DPH] " totalsRowFunction="sum" dataDxfId="1" totalsRow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Tabulka8" displayName="Tabulka8" ref="A44:H46" totalsRowCount="1" headerRowDxfId="27" dataDxfId="26">
  <tableColumns count="8">
    <tableColumn id="1" xr3:uid="{00000000-0010-0000-0300-000001000000}" name="Položka - Nabídková cena na požadavky drobných úprav a rozvoje podle kapitoly 6 přílohy č. 5 Technické specifikace" totalsRowLabel="Cena celkem v Kč bez DPH" dataDxfId="25" totalsRowDxfId="24"/>
    <tableColumn id="2" xr3:uid="{00000000-0010-0000-0300-000002000000}" name="Popis" dataDxfId="23" totalsRowDxfId="22"/>
    <tableColumn id="8" xr3:uid="{00000000-0010-0000-0300-000008000000}" name="Frekvence fakturace" dataDxfId="21" totalsRowDxfId="20"/>
    <tableColumn id="3" xr3:uid="{00000000-0010-0000-0300-000003000000}" name="Odhad pracnosti_x000a_ za rok _x000a_[MD]" dataDxfId="19" totalsRowDxfId="18"/>
    <tableColumn id="4" xr3:uid="{00000000-0010-0000-0300-000004000000}" name="Cena za MD_x000a_[Kč bez DPH]" dataDxfId="17" totalsRowDxfId="16"/>
    <tableColumn id="5" xr3:uid="{00000000-0010-0000-0300-000005000000}" name="Cena za rok_x000a_[Kč bez DPH]" dataDxfId="15" totalsRowDxfId="14">
      <calculatedColumnFormula>D45*E45</calculatedColumnFormula>
    </tableColumn>
    <tableColumn id="6" xr3:uid="{00000000-0010-0000-0300-000006000000}" name="Počet období_x000a_[let]" dataDxfId="13" totalsRowDxfId="12"/>
    <tableColumn id="7" xr3:uid="{00000000-0010-0000-0300-000007000000}" name="Cena celkem _x000a_na dobu 4 let_x000a_[Kč bez DPH]" totalsRowFunction="sum" dataDxfId="11" totalsRowDxfId="10">
      <calculatedColumnFormula>F45*G45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topLeftCell="B34" zoomScaleNormal="100" workbookViewId="0">
      <selection activeCell="D35" sqref="D35"/>
    </sheetView>
  </sheetViews>
  <sheetFormatPr defaultColWidth="9.109375" defaultRowHeight="13.2" x14ac:dyDescent="0.25"/>
  <cols>
    <col min="1" max="1" width="69.5546875" style="1" bestFit="1" customWidth="1"/>
    <col min="2" max="2" width="45.6640625" style="1" customWidth="1"/>
    <col min="3" max="3" width="15.33203125" style="1" bestFit="1" customWidth="1"/>
    <col min="4" max="4" width="17" style="1" bestFit="1" customWidth="1"/>
    <col min="5" max="8" width="17.6640625" style="1" customWidth="1"/>
    <col min="9" max="9" width="21.6640625" style="1" customWidth="1"/>
    <col min="10" max="16384" width="9.109375" style="1"/>
  </cols>
  <sheetData>
    <row r="1" spans="1:9" ht="17.399999999999999" x14ac:dyDescent="0.3">
      <c r="A1" s="2" t="s">
        <v>13</v>
      </c>
    </row>
    <row r="2" spans="1:9" ht="17.399999999999999" x14ac:dyDescent="0.3">
      <c r="A2" s="2"/>
    </row>
    <row r="3" spans="1:9" ht="14.4" x14ac:dyDescent="0.25">
      <c r="A3" s="11" t="s">
        <v>18</v>
      </c>
      <c r="B3" s="8"/>
      <c r="C3" s="8"/>
      <c r="D3" s="8"/>
      <c r="E3" s="8"/>
      <c r="F3" s="8"/>
      <c r="G3" s="8"/>
    </row>
    <row r="4" spans="1:9" ht="39.6" x14ac:dyDescent="0.25">
      <c r="A4" s="7" t="s">
        <v>31</v>
      </c>
      <c r="B4" s="3" t="s">
        <v>0</v>
      </c>
      <c r="C4" s="3" t="s">
        <v>43</v>
      </c>
      <c r="D4" s="3" t="s">
        <v>47</v>
      </c>
      <c r="E4" s="54" t="s">
        <v>48</v>
      </c>
      <c r="F4" s="54" t="s">
        <v>49</v>
      </c>
      <c r="G4" s="25" t="s">
        <v>19</v>
      </c>
      <c r="H4" s="25" t="s">
        <v>16</v>
      </c>
      <c r="I4" s="64"/>
    </row>
    <row r="5" spans="1:9" ht="25.5" customHeight="1" x14ac:dyDescent="0.25">
      <c r="A5" s="51" t="s">
        <v>32</v>
      </c>
      <c r="B5" s="42"/>
      <c r="C5" s="42"/>
      <c r="D5" s="45"/>
      <c r="E5" s="45"/>
      <c r="F5" s="45"/>
      <c r="G5" s="45"/>
      <c r="H5" s="45"/>
      <c r="I5" s="8"/>
    </row>
    <row r="6" spans="1:9" s="20" customFormat="1" ht="25.5" customHeight="1" x14ac:dyDescent="0.25">
      <c r="A6" s="4" t="s">
        <v>40</v>
      </c>
      <c r="B6" s="41" t="s">
        <v>42</v>
      </c>
      <c r="C6" s="25" t="s">
        <v>44</v>
      </c>
      <c r="D6" s="12"/>
      <c r="E6" s="5">
        <v>300</v>
      </c>
      <c r="F6" s="28">
        <f t="shared" ref="F6" si="0">D6*E6</f>
        <v>0</v>
      </c>
      <c r="G6" s="5">
        <v>4</v>
      </c>
      <c r="H6" s="28">
        <f t="shared" ref="H6:H7" si="1">F6*G6</f>
        <v>0</v>
      </c>
      <c r="I6" s="8"/>
    </row>
    <row r="7" spans="1:9" ht="25.5" customHeight="1" x14ac:dyDescent="0.25">
      <c r="A7" s="4" t="s">
        <v>54</v>
      </c>
      <c r="B7" s="41" t="s">
        <v>55</v>
      </c>
      <c r="C7" s="25" t="s">
        <v>44</v>
      </c>
      <c r="D7" s="12"/>
      <c r="E7" s="5">
        <v>300</v>
      </c>
      <c r="F7" s="28">
        <f t="shared" ref="F7" si="2">D7*E7</f>
        <v>0</v>
      </c>
      <c r="G7" s="5">
        <v>4</v>
      </c>
      <c r="H7" s="28">
        <f t="shared" si="1"/>
        <v>0</v>
      </c>
      <c r="I7" s="8"/>
    </row>
    <row r="8" spans="1:9" x14ac:dyDescent="0.25">
      <c r="A8" s="49" t="s">
        <v>34</v>
      </c>
      <c r="B8" s="49"/>
      <c r="C8" s="49"/>
      <c r="D8" s="65"/>
      <c r="E8" s="49"/>
      <c r="F8" s="50"/>
      <c r="G8" s="50"/>
      <c r="H8" s="50">
        <f>SUBTOTAL(109,Tabulka4[Cena celkem 
na dobu 4 let
'[Kč bez DPH']])</f>
        <v>0</v>
      </c>
      <c r="I8" s="49"/>
    </row>
    <row r="9" spans="1:9" s="20" customFormat="1" x14ac:dyDescent="0.25">
      <c r="A9" s="21" t="s">
        <v>6</v>
      </c>
      <c r="B9" s="8"/>
      <c r="C9" s="23"/>
      <c r="G9" s="8"/>
      <c r="H9" s="31"/>
    </row>
    <row r="10" spans="1:9" x14ac:dyDescent="0.25">
      <c r="A10" s="21" t="s">
        <v>7</v>
      </c>
      <c r="B10" s="8"/>
      <c r="C10" s="8"/>
      <c r="G10" s="8"/>
      <c r="H10" s="26">
        <f>F8*H9</f>
        <v>0</v>
      </c>
    </row>
    <row r="11" spans="1:9" s="20" customFormat="1" x14ac:dyDescent="0.25">
      <c r="A11" s="21" t="s">
        <v>8</v>
      </c>
      <c r="B11" s="8"/>
      <c r="C11" s="8"/>
      <c r="G11" s="8"/>
      <c r="H11" s="32">
        <f>H8+H10</f>
        <v>0</v>
      </c>
    </row>
    <row r="12" spans="1:9" s="20" customFormat="1" ht="56.25" customHeight="1" x14ac:dyDescent="0.25">
      <c r="A12" s="69" t="s">
        <v>50</v>
      </c>
      <c r="B12" s="69"/>
      <c r="C12" s="8"/>
      <c r="D12" s="8"/>
      <c r="E12" s="32"/>
      <c r="F12" s="8"/>
      <c r="G12" s="8"/>
    </row>
    <row r="13" spans="1:9" s="20" customFormat="1" x14ac:dyDescent="0.25">
      <c r="A13" s="21"/>
      <c r="B13" s="8"/>
      <c r="C13" s="8"/>
      <c r="D13" s="8"/>
      <c r="E13" s="32"/>
      <c r="F13" s="8"/>
      <c r="G13" s="8"/>
    </row>
    <row r="14" spans="1:9" s="20" customFormat="1" ht="14.4" x14ac:dyDescent="0.25">
      <c r="A14" s="11" t="s">
        <v>18</v>
      </c>
      <c r="B14" s="8"/>
      <c r="C14" s="8"/>
      <c r="D14" s="8"/>
      <c r="E14" s="8"/>
      <c r="F14" s="8"/>
      <c r="G14" s="8"/>
    </row>
    <row r="15" spans="1:9" s="20" customFormat="1" ht="39.6" x14ac:dyDescent="0.25">
      <c r="A15" s="7" t="s">
        <v>31</v>
      </c>
      <c r="B15" s="25" t="s">
        <v>0</v>
      </c>
      <c r="C15" s="3" t="s">
        <v>43</v>
      </c>
      <c r="D15" s="25" t="s">
        <v>33</v>
      </c>
      <c r="E15" s="25" t="s">
        <v>17</v>
      </c>
      <c r="F15" s="25" t="s">
        <v>26</v>
      </c>
      <c r="G15" s="25" t="s">
        <v>19</v>
      </c>
      <c r="H15" s="25" t="s">
        <v>16</v>
      </c>
    </row>
    <row r="16" spans="1:9" s="20" customFormat="1" ht="25.5" customHeight="1" x14ac:dyDescent="0.25">
      <c r="A16" s="52" t="s">
        <v>1</v>
      </c>
      <c r="B16" s="9"/>
      <c r="C16" s="9"/>
      <c r="D16" s="24"/>
      <c r="E16" s="43"/>
      <c r="F16" s="8"/>
      <c r="G16" s="5"/>
      <c r="H16" s="44"/>
    </row>
    <row r="17" spans="1:8" s="20" customFormat="1" ht="25.5" customHeight="1" x14ac:dyDescent="0.25">
      <c r="A17" s="4" t="s">
        <v>20</v>
      </c>
      <c r="B17" s="4" t="s">
        <v>2</v>
      </c>
      <c r="C17" s="25" t="s">
        <v>44</v>
      </c>
      <c r="D17" s="5">
        <v>1</v>
      </c>
      <c r="E17" s="30"/>
      <c r="F17" s="29">
        <f>D17*E17</f>
        <v>0</v>
      </c>
      <c r="G17" s="5">
        <v>4</v>
      </c>
      <c r="H17" s="28">
        <f>F17*G17</f>
        <v>0</v>
      </c>
    </row>
    <row r="18" spans="1:8" s="20" customFormat="1" ht="25.5" customHeight="1" x14ac:dyDescent="0.25">
      <c r="A18" s="4" t="s">
        <v>39</v>
      </c>
      <c r="B18" s="10" t="s">
        <v>36</v>
      </c>
      <c r="C18" s="5" t="s">
        <v>46</v>
      </c>
      <c r="D18" s="5">
        <v>300</v>
      </c>
      <c r="E18" s="30"/>
      <c r="F18" s="29">
        <f>D18*E18</f>
        <v>0</v>
      </c>
      <c r="G18" s="5">
        <v>4</v>
      </c>
      <c r="H18" s="28">
        <f>F18*G18</f>
        <v>0</v>
      </c>
    </row>
    <row r="19" spans="1:8" s="20" customFormat="1" ht="25.5" customHeight="1" x14ac:dyDescent="0.25">
      <c r="A19" s="4" t="s">
        <v>38</v>
      </c>
      <c r="B19" s="4" t="s">
        <v>30</v>
      </c>
      <c r="C19" s="5" t="s">
        <v>46</v>
      </c>
      <c r="D19" s="5">
        <v>1</v>
      </c>
      <c r="E19" s="30"/>
      <c r="F19" s="29">
        <f>D19*E19</f>
        <v>0</v>
      </c>
      <c r="G19" s="5">
        <v>4</v>
      </c>
      <c r="H19" s="28">
        <f t="shared" ref="H19:H25" si="3">F19*G19</f>
        <v>0</v>
      </c>
    </row>
    <row r="20" spans="1:8" s="20" customFormat="1" ht="25.5" customHeight="1" x14ac:dyDescent="0.25">
      <c r="A20" s="4" t="s">
        <v>56</v>
      </c>
      <c r="B20" s="4" t="s">
        <v>27</v>
      </c>
      <c r="C20" s="25" t="s">
        <v>44</v>
      </c>
      <c r="D20" s="5">
        <v>1</v>
      </c>
      <c r="E20" s="30"/>
      <c r="F20" s="29">
        <f>D20*E20</f>
        <v>0</v>
      </c>
      <c r="G20" s="5">
        <v>4</v>
      </c>
      <c r="H20" s="28">
        <f>F20*G20</f>
        <v>0</v>
      </c>
    </row>
    <row r="21" spans="1:8" s="20" customFormat="1" ht="25.5" customHeight="1" x14ac:dyDescent="0.25">
      <c r="A21" s="52" t="s">
        <v>12</v>
      </c>
      <c r="B21" s="4"/>
      <c r="C21" s="25"/>
      <c r="D21" s="5"/>
      <c r="E21" s="27"/>
      <c r="F21" s="29"/>
      <c r="G21" s="5"/>
      <c r="H21" s="28"/>
    </row>
    <row r="22" spans="1:8" s="20" customFormat="1" ht="25.5" customHeight="1" x14ac:dyDescent="0.25">
      <c r="A22" s="4" t="s">
        <v>3</v>
      </c>
      <c r="B22" s="4" t="s">
        <v>57</v>
      </c>
      <c r="C22" s="5" t="s">
        <v>46</v>
      </c>
      <c r="D22" s="5">
        <v>250000</v>
      </c>
      <c r="E22" s="30"/>
      <c r="F22" s="29">
        <f>D22*E22</f>
        <v>0</v>
      </c>
      <c r="G22" s="5">
        <v>4</v>
      </c>
      <c r="H22" s="28">
        <f t="shared" si="3"/>
        <v>0</v>
      </c>
    </row>
    <row r="23" spans="1:8" s="20" customFormat="1" ht="25.5" customHeight="1" x14ac:dyDescent="0.25">
      <c r="A23" s="4" t="s">
        <v>4</v>
      </c>
      <c r="B23" s="4" t="s">
        <v>57</v>
      </c>
      <c r="C23" s="5" t="s">
        <v>46</v>
      </c>
      <c r="D23" s="5">
        <v>400000</v>
      </c>
      <c r="E23" s="30"/>
      <c r="F23" s="29">
        <f>D23*E23</f>
        <v>0</v>
      </c>
      <c r="G23" s="5">
        <v>4</v>
      </c>
      <c r="H23" s="28">
        <f t="shared" si="3"/>
        <v>0</v>
      </c>
    </row>
    <row r="24" spans="1:8" s="20" customFormat="1" ht="25.5" customHeight="1" x14ac:dyDescent="0.25">
      <c r="A24" s="4" t="s">
        <v>10</v>
      </c>
      <c r="B24" s="4" t="s">
        <v>57</v>
      </c>
      <c r="C24" s="5" t="s">
        <v>46</v>
      </c>
      <c r="D24" s="5">
        <v>1000</v>
      </c>
      <c r="E24" s="30"/>
      <c r="F24" s="29">
        <f>D24*E24</f>
        <v>0</v>
      </c>
      <c r="G24" s="5">
        <v>4</v>
      </c>
      <c r="H24" s="28">
        <f t="shared" si="3"/>
        <v>0</v>
      </c>
    </row>
    <row r="25" spans="1:8" s="20" customFormat="1" ht="25.5" customHeight="1" x14ac:dyDescent="0.25">
      <c r="A25" s="4" t="s">
        <v>11</v>
      </c>
      <c r="B25" s="4" t="s">
        <v>57</v>
      </c>
      <c r="C25" s="5" t="s">
        <v>46</v>
      </c>
      <c r="D25" s="5">
        <v>50</v>
      </c>
      <c r="E25" s="30"/>
      <c r="F25" s="29">
        <f>D25*E25</f>
        <v>0</v>
      </c>
      <c r="G25" s="5">
        <v>4</v>
      </c>
      <c r="H25" s="28">
        <f t="shared" si="3"/>
        <v>0</v>
      </c>
    </row>
    <row r="26" spans="1:8" s="20" customFormat="1" x14ac:dyDescent="0.25">
      <c r="A26" s="8" t="s">
        <v>34</v>
      </c>
      <c r="B26" s="9"/>
      <c r="C26" s="9"/>
      <c r="D26" s="24"/>
      <c r="E26" s="8"/>
      <c r="F26" s="8"/>
      <c r="G26" s="8"/>
      <c r="H26" s="26">
        <f>SUBTOTAL(109,Tabulka6[Cena celkem 
na dobu 4 let
'[Kč bez DPH']])</f>
        <v>0</v>
      </c>
    </row>
    <row r="27" spans="1:8" s="20" customFormat="1" x14ac:dyDescent="0.25">
      <c r="A27" s="21" t="s">
        <v>6</v>
      </c>
      <c r="B27" s="9"/>
      <c r="C27" s="24"/>
      <c r="D27" s="8"/>
      <c r="E27" s="8"/>
      <c r="F27" s="8"/>
      <c r="H27" s="31"/>
    </row>
    <row r="28" spans="1:8" s="20" customFormat="1" x14ac:dyDescent="0.25">
      <c r="A28" s="21" t="s">
        <v>7</v>
      </c>
      <c r="B28" s="9"/>
      <c r="C28" s="24"/>
      <c r="D28" s="8"/>
      <c r="E28" s="8"/>
      <c r="F28" s="8"/>
      <c r="H28" s="26">
        <f>H26*H27</f>
        <v>0</v>
      </c>
    </row>
    <row r="29" spans="1:8" x14ac:dyDescent="0.25">
      <c r="A29" s="21" t="s">
        <v>8</v>
      </c>
      <c r="B29" s="8"/>
      <c r="C29" s="8"/>
      <c r="D29" s="8"/>
      <c r="E29" s="8"/>
      <c r="F29" s="8"/>
      <c r="H29" s="32">
        <f>H26+H28</f>
        <v>0</v>
      </c>
    </row>
    <row r="30" spans="1:8" s="20" customFormat="1" ht="17.399999999999999" x14ac:dyDescent="0.3">
      <c r="A30" s="21" t="s">
        <v>41</v>
      </c>
      <c r="B30" s="8"/>
      <c r="C30" s="8"/>
      <c r="D30" s="8"/>
      <c r="E30" s="8"/>
      <c r="F30" s="8"/>
      <c r="G30" s="32"/>
    </row>
    <row r="31" spans="1:8" x14ac:dyDescent="0.25">
      <c r="A31" s="8"/>
      <c r="B31" s="8"/>
      <c r="C31" s="8"/>
      <c r="D31" s="8"/>
      <c r="E31" s="8"/>
      <c r="F31" s="8"/>
      <c r="G31" s="8"/>
    </row>
    <row r="32" spans="1:8" s="20" customFormat="1" ht="14.4" x14ac:dyDescent="0.25">
      <c r="A32" s="11" t="s">
        <v>18</v>
      </c>
      <c r="B32" s="8"/>
      <c r="C32" s="8"/>
      <c r="D32" s="8"/>
      <c r="E32" s="8"/>
      <c r="F32" s="8"/>
      <c r="G32" s="8"/>
    </row>
    <row r="33" spans="1:8" s="20" customFormat="1" ht="52.8" x14ac:dyDescent="0.25">
      <c r="A33" s="4" t="s">
        <v>28</v>
      </c>
      <c r="B33" s="25" t="s">
        <v>0</v>
      </c>
      <c r="C33" s="3" t="s">
        <v>43</v>
      </c>
      <c r="D33" s="25" t="s">
        <v>53</v>
      </c>
      <c r="E33" s="25" t="s">
        <v>29</v>
      </c>
      <c r="F33" s="8"/>
      <c r="G33" s="8"/>
    </row>
    <row r="34" spans="1:8" s="20" customFormat="1" ht="25.5" customHeight="1" x14ac:dyDescent="0.25">
      <c r="A34" s="52" t="s">
        <v>51</v>
      </c>
      <c r="B34" s="4"/>
      <c r="C34" s="4"/>
      <c r="D34" s="22"/>
      <c r="E34" s="22"/>
      <c r="F34" s="8"/>
      <c r="G34" s="8"/>
    </row>
    <row r="35" spans="1:8" s="20" customFormat="1" ht="25.5" customHeight="1" x14ac:dyDescent="0.25">
      <c r="A35" s="4" t="s">
        <v>9</v>
      </c>
      <c r="B35" s="4" t="s">
        <v>58</v>
      </c>
      <c r="C35" s="25" t="s">
        <v>59</v>
      </c>
      <c r="D35" s="30"/>
      <c r="E35" s="6">
        <f>D35</f>
        <v>0</v>
      </c>
      <c r="F35" s="8"/>
      <c r="H35" s="33"/>
    </row>
    <row r="36" spans="1:8" s="20" customFormat="1" ht="25.5" customHeight="1" x14ac:dyDescent="0.25">
      <c r="A36" s="4" t="s">
        <v>14</v>
      </c>
      <c r="B36" s="4" t="s">
        <v>15</v>
      </c>
      <c r="C36" s="25" t="s">
        <v>59</v>
      </c>
      <c r="D36" s="30"/>
      <c r="E36" s="6">
        <f>D36</f>
        <v>0</v>
      </c>
      <c r="F36" s="8"/>
      <c r="H36" s="33"/>
    </row>
    <row r="37" spans="1:8" s="20" customFormat="1" x14ac:dyDescent="0.25">
      <c r="A37" s="8" t="s">
        <v>5</v>
      </c>
      <c r="B37" s="8"/>
      <c r="C37" s="8"/>
      <c r="D37" s="8"/>
      <c r="E37" s="26">
        <f>SUBTOTAL(109,Tabulka7[Cena celkem
'[Kč bez DPH'] ])</f>
        <v>0</v>
      </c>
      <c r="F37" s="8"/>
      <c r="G37" s="8"/>
    </row>
    <row r="38" spans="1:8" s="20" customFormat="1" x14ac:dyDescent="0.25">
      <c r="A38" s="21" t="s">
        <v>6</v>
      </c>
      <c r="B38" s="8"/>
      <c r="C38" s="8"/>
      <c r="D38" s="8"/>
      <c r="E38" s="31"/>
      <c r="G38" s="8"/>
    </row>
    <row r="39" spans="1:8" s="20" customFormat="1" x14ac:dyDescent="0.25">
      <c r="A39" s="21" t="s">
        <v>7</v>
      </c>
      <c r="B39" s="8"/>
      <c r="C39" s="8"/>
      <c r="D39" s="8"/>
      <c r="E39" s="26">
        <f>E37*E38</f>
        <v>0</v>
      </c>
      <c r="G39" s="8"/>
    </row>
    <row r="40" spans="1:8" x14ac:dyDescent="0.25">
      <c r="A40" s="21" t="s">
        <v>8</v>
      </c>
      <c r="E40" s="32">
        <f>E37+E39</f>
        <v>0</v>
      </c>
    </row>
    <row r="41" spans="1:8" s="20" customFormat="1" x14ac:dyDescent="0.25">
      <c r="A41" s="21"/>
      <c r="E41" s="32"/>
    </row>
    <row r="42" spans="1:8" s="20" customFormat="1" x14ac:dyDescent="0.25">
      <c r="E42" s="32"/>
    </row>
    <row r="43" spans="1:8" s="20" customFormat="1" ht="14.4" x14ac:dyDescent="0.25">
      <c r="A43" s="11" t="s">
        <v>18</v>
      </c>
      <c r="E43" s="32"/>
    </row>
    <row r="44" spans="1:8" s="20" customFormat="1" ht="39.6" x14ac:dyDescent="0.25">
      <c r="A44" s="19" t="s">
        <v>35</v>
      </c>
      <c r="B44" s="14" t="s">
        <v>0</v>
      </c>
      <c r="C44" s="3" t="s">
        <v>43</v>
      </c>
      <c r="D44" s="14" t="s">
        <v>37</v>
      </c>
      <c r="E44" s="14" t="s">
        <v>45</v>
      </c>
      <c r="F44" s="46" t="s">
        <v>21</v>
      </c>
      <c r="G44" s="14" t="s">
        <v>19</v>
      </c>
      <c r="H44" s="14" t="s">
        <v>16</v>
      </c>
    </row>
    <row r="45" spans="1:8" s="20" customFormat="1" ht="26.4" x14ac:dyDescent="0.25">
      <c r="A45" s="63" t="s">
        <v>52</v>
      </c>
      <c r="B45" s="19" t="s">
        <v>22</v>
      </c>
      <c r="C45" s="25" t="s">
        <v>46</v>
      </c>
      <c r="D45" s="47">
        <v>17</v>
      </c>
      <c r="E45" s="48"/>
      <c r="F45" s="13">
        <f>D45*E45</f>
        <v>0</v>
      </c>
      <c r="G45" s="14">
        <v>4</v>
      </c>
      <c r="H45" s="37">
        <f>F45*G45</f>
        <v>0</v>
      </c>
    </row>
    <row r="46" spans="1:8" s="20" customFormat="1" x14ac:dyDescent="0.25">
      <c r="A46" s="34" t="s">
        <v>5</v>
      </c>
      <c r="B46" s="34"/>
      <c r="C46" s="34"/>
      <c r="D46" s="35"/>
      <c r="E46" s="34"/>
      <c r="F46" s="36"/>
      <c r="G46" s="35"/>
      <c r="H46" s="50">
        <f>SUBTOTAL(109,Tabulka8[Cena celkem 
na dobu 4 let
'[Kč bez DPH']])</f>
        <v>0</v>
      </c>
    </row>
    <row r="47" spans="1:8" x14ac:dyDescent="0.25">
      <c r="A47" s="21" t="s">
        <v>6</v>
      </c>
      <c r="H47" s="31"/>
    </row>
    <row r="48" spans="1:8" s="20" customFormat="1" x14ac:dyDescent="0.25">
      <c r="A48" s="21" t="s">
        <v>7</v>
      </c>
      <c r="H48" s="26">
        <f>H46*H47</f>
        <v>0</v>
      </c>
    </row>
    <row r="49" spans="1:8" s="20" customFormat="1" x14ac:dyDescent="0.25">
      <c r="A49" s="21" t="s">
        <v>8</v>
      </c>
      <c r="H49" s="32">
        <f>H46+H48</f>
        <v>0</v>
      </c>
    </row>
    <row r="50" spans="1:8" s="20" customFormat="1" x14ac:dyDescent="0.25">
      <c r="A50" s="53"/>
      <c r="G50" s="32"/>
    </row>
    <row r="52" spans="1:8" ht="14.4" x14ac:dyDescent="0.25">
      <c r="F52" s="39" t="s">
        <v>18</v>
      </c>
      <c r="G52" s="40"/>
      <c r="H52" s="40"/>
    </row>
    <row r="53" spans="1:8" ht="27" thickBot="1" x14ac:dyDescent="0.3">
      <c r="A53" s="66"/>
      <c r="B53" s="66"/>
      <c r="F53" s="67" t="s">
        <v>23</v>
      </c>
      <c r="G53" s="68"/>
      <c r="H53" s="15" t="s">
        <v>24</v>
      </c>
    </row>
    <row r="54" spans="1:8" ht="14.4" thickTop="1" thickBot="1" x14ac:dyDescent="0.3">
      <c r="F54" s="55" t="s">
        <v>5</v>
      </c>
      <c r="G54" s="56"/>
      <c r="H54" s="16">
        <f>H8+H26+E37+H46</f>
        <v>0</v>
      </c>
    </row>
    <row r="55" spans="1:8" x14ac:dyDescent="0.25">
      <c r="F55" s="57" t="s">
        <v>6</v>
      </c>
      <c r="G55" s="58"/>
      <c r="H55" s="38"/>
    </row>
    <row r="56" spans="1:8" x14ac:dyDescent="0.25">
      <c r="F56" s="59" t="s">
        <v>25</v>
      </c>
      <c r="G56" s="60"/>
      <c r="H56" s="17">
        <f>H55*H54</f>
        <v>0</v>
      </c>
    </row>
    <row r="57" spans="1:8" x14ac:dyDescent="0.25">
      <c r="F57" s="61" t="s">
        <v>8</v>
      </c>
      <c r="G57" s="62"/>
      <c r="H57" s="18">
        <f>SUM(H54,H56)</f>
        <v>0</v>
      </c>
    </row>
  </sheetData>
  <sheetProtection sheet="1" objects="1" scenarios="1"/>
  <protectedRanges>
    <protectedRange sqref="H55" name="Oblast9"/>
    <protectedRange sqref="E38" name="Oblast7"/>
    <protectedRange sqref="D35:D36" name="Oblast5"/>
    <protectedRange sqref="E17:E25" name="Oblast3"/>
    <protectedRange sqref="D6 D7" name="Oblast1"/>
    <protectedRange sqref="H9" name="Oblast2"/>
    <protectedRange sqref="H27" name="Oblast4"/>
    <protectedRange sqref="E45" name="Oblast6"/>
    <protectedRange sqref="H47" name="Oblast8"/>
  </protectedRanges>
  <mergeCells count="3">
    <mergeCell ref="A53:B53"/>
    <mergeCell ref="F53:G53"/>
    <mergeCell ref="A12:B12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  <ignoredErrors>
    <ignoredError sqref="H10 F6:F7 F17:F25 E35:E36 F45" emptyCellReference="1"/>
  </ignoredErrors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pro výpočet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Vonka</dc:creator>
  <cp:lastModifiedBy>Janíčková Iva</cp:lastModifiedBy>
  <cp:lastPrinted>2024-06-18T08:45:23Z</cp:lastPrinted>
  <dcterms:created xsi:type="dcterms:W3CDTF">2024-02-27T07:10:58Z</dcterms:created>
  <dcterms:modified xsi:type="dcterms:W3CDTF">2024-08-12T15:30:43Z</dcterms:modified>
</cp:coreProperties>
</file>